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x\Desktop\"/>
    </mc:Choice>
  </mc:AlternateContent>
  <xr:revisionPtr revIDLastSave="0" documentId="8_{53368087-2468-4938-966B-9054DFDE33A8}" xr6:coauthVersionLast="47" xr6:coauthVersionMax="47" xr10:uidLastSave="{00000000-0000-0000-0000-000000000000}"/>
  <bookViews>
    <workbookView xWindow="-120" yWindow="-120" windowWidth="29040" windowHeight="15720" xr2:uid="{585A4166-4217-4873-90DD-D9A74F2EFFA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1" l="1"/>
  <c r="D51" i="1"/>
  <c r="F50" i="1"/>
  <c r="D50" i="1"/>
  <c r="F49" i="1"/>
  <c r="F47" i="1" s="1"/>
  <c r="D49" i="1"/>
  <c r="D47" i="1" s="1"/>
  <c r="F48" i="1"/>
  <c r="D48" i="1"/>
  <c r="E47" i="1"/>
  <c r="E53" i="1" s="1"/>
  <c r="F46" i="1"/>
  <c r="D46" i="1"/>
  <c r="F45" i="1"/>
  <c r="F42" i="1" s="1"/>
  <c r="D45" i="1"/>
  <c r="F44" i="1"/>
  <c r="D44" i="1"/>
  <c r="F43" i="1"/>
  <c r="D43" i="1"/>
  <c r="E42" i="1"/>
  <c r="D42" i="1"/>
  <c r="F35" i="1"/>
  <c r="F28" i="1"/>
  <c r="D28" i="1"/>
  <c r="F25" i="1"/>
  <c r="D25" i="1"/>
  <c r="F24" i="1"/>
  <c r="D24" i="1"/>
  <c r="F23" i="1"/>
  <c r="F18" i="1" s="1"/>
  <c r="D23" i="1"/>
  <c r="F19" i="1"/>
  <c r="D19" i="1"/>
  <c r="E18" i="1"/>
  <c r="D18" i="1"/>
  <c r="D17" i="1"/>
  <c r="F16" i="1"/>
  <c r="D16" i="1"/>
  <c r="F15" i="1"/>
  <c r="D15" i="1"/>
  <c r="F14" i="1"/>
  <c r="D14" i="1"/>
  <c r="F13" i="1"/>
  <c r="D13" i="1"/>
  <c r="F10" i="1"/>
  <c r="D10" i="1"/>
  <c r="F9" i="1"/>
  <c r="D9" i="1"/>
  <c r="F8" i="1"/>
  <c r="D8" i="1"/>
  <c r="F7" i="1"/>
  <c r="D7" i="1"/>
  <c r="F6" i="1"/>
  <c r="E6" i="1"/>
  <c r="F53" i="1" l="1"/>
  <c r="D53" i="1"/>
</calcChain>
</file>

<file path=xl/sharedStrings.xml><?xml version="1.0" encoding="utf-8"?>
<sst xmlns="http://schemas.openxmlformats.org/spreadsheetml/2006/main" count="99" uniqueCount="86">
  <si>
    <t xml:space="preserve">Расчет (Смета) размера платы за содержание помещения, включающей в себя плату за услуги, работы по управлению паркингом, за содержание и текущий ремонт общего имущества в паркинге по адресу: г. Екатеринбург, ул. Начдива Васильева, д. 34 "А" (за исключением платы за коммунальные ресурсы, потребляемые при использовании и содержании общего имущества в паркинге)    </t>
  </si>
  <si>
    <t>№ п/п</t>
  </si>
  <si>
    <t>Наименование оказываемой услуги, выполняемой работы</t>
  </si>
  <si>
    <t>Количество кв.м.</t>
  </si>
  <si>
    <t>Стоимость с 01.02.2025 г.</t>
  </si>
  <si>
    <t>Периодичность</t>
  </si>
  <si>
    <t>Стоимость в год/руб.</t>
  </si>
  <si>
    <t>Стоимость в мес./руб.</t>
  </si>
  <si>
    <t>Стоимость                       за 1 кв.м./руб.</t>
  </si>
  <si>
    <t>1.1.</t>
  </si>
  <si>
    <t>ТЕХОБСЛУЖИВАНИЕ  ОБЩЕГО ИМУЩЕСТВА МНОГОУРОВНЕГО ПАРКИНГА, в т.ч.:</t>
  </si>
  <si>
    <t>450159,96</t>
  </si>
  <si>
    <t>Обслуживание электрических сетей</t>
  </si>
  <si>
    <t>по мере необходимости</t>
  </si>
  <si>
    <t>Обслуживание сантехнических и водопроводных ситей</t>
  </si>
  <si>
    <t>Содержание и техническое обслуживание лифта</t>
  </si>
  <si>
    <t>1 раз месяц</t>
  </si>
  <si>
    <t>Осмотры, в т.ч.:</t>
  </si>
  <si>
    <t>по графику</t>
  </si>
  <si>
    <t>Осмотр наружных контрукций паркинга</t>
  </si>
  <si>
    <t>Осмотр мест общего пользования и подвальных помещений</t>
  </si>
  <si>
    <t>Проверка вентканалов/ системы дымоудаления</t>
  </si>
  <si>
    <t>1 раз в год</t>
  </si>
  <si>
    <t>Техническое обслуживание пожарной сигнализации</t>
  </si>
  <si>
    <t>1 раз в месяц</t>
  </si>
  <si>
    <t>Ремонт плановый и внеплановый (работы по обслуживанию МОП)</t>
  </si>
  <si>
    <t>Аварийное обслуживание</t>
  </si>
  <si>
    <t>круглосуточно</t>
  </si>
  <si>
    <t>Обслуживание системы телеметрии (автоматизированный  въезд в паркинг, система допуска)</t>
  </si>
  <si>
    <t>ежедневно</t>
  </si>
  <si>
    <t>2.</t>
  </si>
  <si>
    <t>КЛИНИНГ, в т.ч.:</t>
  </si>
  <si>
    <t>2.1.</t>
  </si>
  <si>
    <t>Санитарное обслуживание МОП, в т.ч.:</t>
  </si>
  <si>
    <t>Сухая /влажная уборка МОП (лифтовые холлы, лестницы)</t>
  </si>
  <si>
    <t xml:space="preserve">Подметание лестничных площадок и маршей </t>
  </si>
  <si>
    <t>Мытье кабины лифта в теплое время года</t>
  </si>
  <si>
    <t>Генеральная уборка паркинга</t>
  </si>
  <si>
    <t>Обслуживание сменных ковриков</t>
  </si>
  <si>
    <t>1 раз в неделю</t>
  </si>
  <si>
    <t>2.2</t>
  </si>
  <si>
    <t>Санитарное обслуживание мусорокамер, в т.ч.:</t>
  </si>
  <si>
    <t>Сухая/влажная уборка помещения мусорокамеры</t>
  </si>
  <si>
    <t>Дезинфекция помещения мусорокамеры</t>
  </si>
  <si>
    <t>2.4</t>
  </si>
  <si>
    <t xml:space="preserve"> Территория вокруг паркинга, в т.ч.:</t>
  </si>
  <si>
    <t>Сдвигание свежевыпавшего снега с территории в зимний период</t>
  </si>
  <si>
    <t>Очистка территрии от наледи в зимний период</t>
  </si>
  <si>
    <t>Выкашивание газонов в летний период</t>
  </si>
  <si>
    <t>Очистка урн от мусора</t>
  </si>
  <si>
    <t>Промывка урн</t>
  </si>
  <si>
    <t>Подметание территории</t>
  </si>
  <si>
    <t>3</t>
  </si>
  <si>
    <t xml:space="preserve">ОЗЕЛЕНЕНИЕ в т.ч.:  </t>
  </si>
  <si>
    <t>0</t>
  </si>
  <si>
    <t>Удобрение растений, обработка от вредителей и болезней</t>
  </si>
  <si>
    <t xml:space="preserve">Санитарная и фомрмирущая обрезка растений </t>
  </si>
  <si>
    <t>Прополка, рыхление, полив, стрижка газона</t>
  </si>
  <si>
    <t>Высыживание и уход за однолетними декоративными растениями</t>
  </si>
  <si>
    <t>Подготовка растений к смене сезонов</t>
  </si>
  <si>
    <t>Восстановительные работы элементов озеленения</t>
  </si>
  <si>
    <t>4</t>
  </si>
  <si>
    <t>ОБЕСПЧЕНИЕ СИСТЕМ БЕЗОПАСНОСТИ ПАРКИНГА, в т.ч.:</t>
  </si>
  <si>
    <t>4.1</t>
  </si>
  <si>
    <t>Техническое обслуживание ворот (въезд в паркинг)</t>
  </si>
  <si>
    <t>1 раз в кварал</t>
  </si>
  <si>
    <t>4.2</t>
  </si>
  <si>
    <t>Текущий ремонт ворот (въезд в паркинг)</t>
  </si>
  <si>
    <t>4.3</t>
  </si>
  <si>
    <t xml:space="preserve">Организация работы дежурных </t>
  </si>
  <si>
    <t>4.4</t>
  </si>
  <si>
    <t>Кнопка ГБР</t>
  </si>
  <si>
    <t>5</t>
  </si>
  <si>
    <t>УПРАВЛЕНИЕ ПАРКИНГОМ в т.ч.:</t>
  </si>
  <si>
    <t>5.1</t>
  </si>
  <si>
    <t>Услуга по управлению</t>
  </si>
  <si>
    <t>в рабочие дни</t>
  </si>
  <si>
    <t>5.2</t>
  </si>
  <si>
    <t>Организация предоставления коммунальных услуг</t>
  </si>
  <si>
    <t>5.3</t>
  </si>
  <si>
    <t xml:space="preserve">Услуги по начислению и сбору платежей, работе с неплательщиками </t>
  </si>
  <si>
    <t>6</t>
  </si>
  <si>
    <t>Дератизация, дезинсекция</t>
  </si>
  <si>
    <t>7</t>
  </si>
  <si>
    <t>Механизированная уборка снега</t>
  </si>
  <si>
    <t>дополнительно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</si>
</sst>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2" fillId="2" borderId="0" xfId="0" applyFont="1" applyFill="1"/>
    <xf numFmtId="4" fontId="2" fillId="2" borderId="0" xfId="0" applyNumberFormat="1" applyFont="1" applyFill="1"/>
    <xf numFmtId="0" fontId="1" fillId="0" borderId="7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 vertical="center"/>
    </xf>
    <xf numFmtId="16" fontId="1" fillId="3" borderId="9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right"/>
    </xf>
    <xf numFmtId="4" fontId="3" fillId="3" borderId="13" xfId="0" applyNumberFormat="1" applyFont="1" applyFill="1" applyBorder="1"/>
    <xf numFmtId="4" fontId="3" fillId="3" borderId="14" xfId="0" applyNumberFormat="1" applyFont="1" applyFill="1" applyBorder="1" applyAlignment="1">
      <alignment horizontal="center" vertical="center"/>
    </xf>
    <xf numFmtId="0" fontId="1" fillId="3" borderId="15" xfId="0" applyFont="1" applyFill="1" applyBorder="1"/>
    <xf numFmtId="4" fontId="2" fillId="0" borderId="0" xfId="0" applyNumberFormat="1" applyFont="1"/>
    <xf numFmtId="14" fontId="1" fillId="0" borderId="9" xfId="0" applyNumberFormat="1" applyFont="1" applyBorder="1" applyAlignment="1">
      <alignment horizontal="center" vertical="center"/>
    </xf>
    <xf numFmtId="0" fontId="4" fillId="0" borderId="16" xfId="0" applyFont="1" applyBorder="1"/>
    <xf numFmtId="0" fontId="1" fillId="0" borderId="16" xfId="0" applyFont="1" applyBorder="1" applyAlignment="1">
      <alignment horizontal="center" vertical="center"/>
    </xf>
    <xf numFmtId="4" fontId="1" fillId="0" borderId="17" xfId="0" applyNumberFormat="1" applyFont="1" applyBorder="1"/>
    <xf numFmtId="4" fontId="1" fillId="0" borderId="16" xfId="0" applyNumberFormat="1" applyFont="1" applyBorder="1"/>
    <xf numFmtId="4" fontId="3" fillId="0" borderId="14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14" fontId="1" fillId="0" borderId="19" xfId="0" applyNumberFormat="1" applyFont="1" applyBorder="1" applyAlignment="1">
      <alignment horizontal="center" vertical="center"/>
    </xf>
    <xf numFmtId="4" fontId="1" fillId="0" borderId="20" xfId="0" applyNumberFormat="1" applyFont="1" applyBorder="1"/>
    <xf numFmtId="14" fontId="1" fillId="0" borderId="21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16" fontId="1" fillId="0" borderId="21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wrapText="1"/>
    </xf>
    <xf numFmtId="4" fontId="1" fillId="2" borderId="16" xfId="0" applyNumberFormat="1" applyFont="1" applyFill="1" applyBorder="1"/>
    <xf numFmtId="49" fontId="1" fillId="0" borderId="21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9" fontId="2" fillId="0" borderId="0" xfId="0" applyNumberFormat="1" applyFont="1"/>
    <xf numFmtId="49" fontId="1" fillId="0" borderId="22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wrapText="1"/>
    </xf>
    <xf numFmtId="0" fontId="1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3" borderId="24" xfId="0" applyFont="1" applyFill="1" applyBorder="1"/>
    <xf numFmtId="0" fontId="3" fillId="3" borderId="25" xfId="0" applyFont="1" applyFill="1" applyBorder="1" applyAlignment="1">
      <alignment horizontal="center" vertical="center"/>
    </xf>
    <xf numFmtId="4" fontId="3" fillId="3" borderId="17" xfId="0" applyNumberFormat="1" applyFont="1" applyFill="1" applyBorder="1"/>
    <xf numFmtId="4" fontId="3" fillId="3" borderId="25" xfId="0" applyNumberFormat="1" applyFont="1" applyFill="1" applyBorder="1"/>
    <xf numFmtId="0" fontId="1" fillId="3" borderId="15" xfId="0" applyFont="1" applyFill="1" applyBorder="1" applyAlignment="1">
      <alignment horizontal="center" vertical="center"/>
    </xf>
    <xf numFmtId="3" fontId="2" fillId="2" borderId="0" xfId="0" applyNumberFormat="1" applyFont="1" applyFill="1"/>
    <xf numFmtId="49" fontId="1" fillId="0" borderId="26" xfId="0" applyNumberFormat="1" applyFont="1" applyBorder="1" applyAlignment="1">
      <alignment horizontal="center" vertical="center"/>
    </xf>
    <xf numFmtId="0" fontId="4" fillId="0" borderId="27" xfId="0" applyFont="1" applyBorder="1"/>
    <xf numFmtId="0" fontId="1" fillId="0" borderId="25" xfId="0" applyFont="1" applyBorder="1" applyAlignment="1">
      <alignment horizontal="center" vertical="center"/>
    </xf>
    <xf numFmtId="4" fontId="1" fillId="0" borderId="27" xfId="0" applyNumberFormat="1" applyFont="1" applyBorder="1"/>
    <xf numFmtId="0" fontId="1" fillId="0" borderId="2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29" xfId="0" applyNumberFormat="1" applyFont="1" applyBorder="1"/>
    <xf numFmtId="4" fontId="5" fillId="0" borderId="16" xfId="0" applyNumberFormat="1" applyFont="1" applyBorder="1"/>
    <xf numFmtId="49" fontId="1" fillId="2" borderId="21" xfId="0" applyNumberFormat="1" applyFont="1" applyFill="1" applyBorder="1" applyAlignment="1">
      <alignment horizontal="center" vertical="center"/>
    </xf>
    <xf numFmtId="0" fontId="1" fillId="2" borderId="16" xfId="0" applyFont="1" applyFill="1" applyBorder="1"/>
    <xf numFmtId="0" fontId="3" fillId="2" borderId="25" xfId="0" applyFont="1" applyFill="1" applyBorder="1" applyAlignment="1">
      <alignment horizontal="center" vertical="center"/>
    </xf>
    <xf numFmtId="4" fontId="1" fillId="2" borderId="16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wrapText="1"/>
    </xf>
    <xf numFmtId="49" fontId="3" fillId="3" borderId="16" xfId="0" applyNumberFormat="1" applyFont="1" applyFill="1" applyBorder="1" applyAlignment="1">
      <alignment horizontal="right"/>
    </xf>
    <xf numFmtId="0" fontId="3" fillId="3" borderId="16" xfId="0" applyFont="1" applyFill="1" applyBorder="1"/>
    <xf numFmtId="4" fontId="3" fillId="3" borderId="16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vertical="center"/>
    </xf>
    <xf numFmtId="49" fontId="1" fillId="3" borderId="21" xfId="0" applyNumberFormat="1" applyFont="1" applyFill="1" applyBorder="1" applyAlignment="1">
      <alignment horizontal="center" vertical="center"/>
    </xf>
    <xf numFmtId="0" fontId="3" fillId="3" borderId="29" xfId="0" applyFont="1" applyFill="1" applyBorder="1"/>
    <xf numFmtId="4" fontId="3" fillId="3" borderId="16" xfId="0" applyNumberFormat="1" applyFont="1" applyFill="1" applyBorder="1"/>
    <xf numFmtId="0" fontId="1" fillId="2" borderId="16" xfId="0" applyFont="1" applyFill="1" applyBorder="1" applyAlignment="1">
      <alignment wrapText="1"/>
    </xf>
    <xf numFmtId="0" fontId="1" fillId="2" borderId="25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right"/>
    </xf>
    <xf numFmtId="49" fontId="2" fillId="2" borderId="0" xfId="0" applyNumberFormat="1" applyFont="1" applyFill="1"/>
    <xf numFmtId="0" fontId="1" fillId="3" borderId="29" xfId="0" applyFont="1" applyFill="1" applyBorder="1" applyAlignment="1">
      <alignment horizontal="right"/>
    </xf>
    <xf numFmtId="4" fontId="1" fillId="3" borderId="16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right"/>
    </xf>
    <xf numFmtId="4" fontId="1" fillId="2" borderId="16" xfId="0" applyNumberFormat="1" applyFont="1" applyFill="1" applyBorder="1" applyAlignment="1">
      <alignment horizontal="right"/>
    </xf>
    <xf numFmtId="0" fontId="6" fillId="2" borderId="0" xfId="0" applyFont="1" applyFill="1"/>
    <xf numFmtId="49" fontId="7" fillId="3" borderId="21" xfId="0" applyNumberFormat="1" applyFont="1" applyFill="1" applyBorder="1" applyAlignment="1">
      <alignment horizontal="center" vertical="center"/>
    </xf>
    <xf numFmtId="0" fontId="8" fillId="3" borderId="16" xfId="0" applyFont="1" applyFill="1" applyBorder="1"/>
    <xf numFmtId="0" fontId="7" fillId="3" borderId="25" xfId="0" applyFont="1" applyFill="1" applyBorder="1" applyAlignment="1">
      <alignment horizontal="center" vertical="center"/>
    </xf>
    <xf numFmtId="0" fontId="7" fillId="3" borderId="29" xfId="0" applyFont="1" applyFill="1" applyBorder="1"/>
    <xf numFmtId="4" fontId="7" fillId="3" borderId="16" xfId="0" applyNumberFormat="1" applyFont="1" applyFill="1" applyBorder="1"/>
    <xf numFmtId="4" fontId="7" fillId="3" borderId="16" xfId="0" applyNumberFormat="1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49" fontId="10" fillId="3" borderId="0" xfId="0" applyNumberFormat="1" applyFont="1" applyFill="1" applyAlignment="1">
      <alignment horizontal="center"/>
    </xf>
    <xf numFmtId="0" fontId="3" fillId="3" borderId="30" xfId="0" applyFont="1" applyFill="1" applyBorder="1"/>
    <xf numFmtId="0" fontId="10" fillId="3" borderId="16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 vertical="center"/>
    </xf>
    <xf numFmtId="0" fontId="11" fillId="0" borderId="0" xfId="0" applyFont="1"/>
    <xf numFmtId="4" fontId="10" fillId="0" borderId="0" xfId="0" applyNumberFormat="1" applyFont="1"/>
    <xf numFmtId="4" fontId="10" fillId="0" borderId="0" xfId="0" applyNumberFormat="1" applyFont="1" applyAlignment="1">
      <alignment horizontal="center" vertical="center"/>
    </xf>
    <xf numFmtId="4" fontId="11" fillId="0" borderId="0" xfId="0" applyNumberFormat="1" applyFont="1"/>
    <xf numFmtId="4" fontId="1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2921B-B11E-4BD4-A2E6-6EABD381CEA0}">
  <dimension ref="A1:AL56"/>
  <sheetViews>
    <sheetView tabSelected="1" topLeftCell="A28" workbookViewId="0">
      <selection activeCell="K47" sqref="K47"/>
    </sheetView>
  </sheetViews>
  <sheetFormatPr defaultRowHeight="12.75" x14ac:dyDescent="0.2"/>
  <cols>
    <col min="1" max="1" width="12.140625" style="3" customWidth="1"/>
    <col min="2" max="2" width="69.85546875" style="3" customWidth="1"/>
    <col min="3" max="3" width="13.85546875" style="3" customWidth="1"/>
    <col min="4" max="5" width="18.140625" style="3" customWidth="1"/>
    <col min="6" max="6" width="18.28515625" style="113" customWidth="1"/>
    <col min="7" max="7" width="26.5703125" style="3" customWidth="1"/>
    <col min="8" max="8" width="17.85546875" style="3" customWidth="1"/>
    <col min="9" max="9" width="12.7109375" style="3" customWidth="1"/>
    <col min="10" max="10" width="12.5703125" style="3" customWidth="1"/>
    <col min="11" max="11" width="126.140625" style="3" bestFit="1" customWidth="1"/>
    <col min="12" max="16384" width="9.140625" style="3"/>
  </cols>
  <sheetData>
    <row r="1" spans="1:38" ht="56.25" customHeight="1" x14ac:dyDescent="0.2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 ht="16.5" thickBot="1" x14ac:dyDescent="0.3">
      <c r="A2" s="4"/>
      <c r="B2" s="4"/>
      <c r="C2" s="4"/>
      <c r="D2" s="4"/>
      <c r="E2" s="4"/>
      <c r="F2" s="5"/>
      <c r="G2" s="4"/>
    </row>
    <row r="3" spans="1:38" ht="23.25" customHeight="1" thickBot="1" x14ac:dyDescent="0.25">
      <c r="A3" s="6" t="s">
        <v>1</v>
      </c>
      <c r="B3" s="6" t="s">
        <v>2</v>
      </c>
      <c r="C3" s="7" t="s">
        <v>3</v>
      </c>
      <c r="D3" s="8" t="s">
        <v>4</v>
      </c>
      <c r="E3" s="9"/>
      <c r="F3" s="9"/>
      <c r="G3" s="7" t="s">
        <v>5</v>
      </c>
    </row>
    <row r="4" spans="1:38" ht="30.75" customHeight="1" x14ac:dyDescent="0.2">
      <c r="A4" s="10"/>
      <c r="B4" s="10"/>
      <c r="C4" s="11"/>
      <c r="D4" s="12" t="s">
        <v>6</v>
      </c>
      <c r="E4" s="12" t="s">
        <v>7</v>
      </c>
      <c r="F4" s="13" t="s">
        <v>8</v>
      </c>
      <c r="G4" s="11"/>
      <c r="H4" s="14"/>
      <c r="I4" s="14"/>
      <c r="J4" s="15"/>
      <c r="K4" s="14"/>
    </row>
    <row r="5" spans="1:38" ht="16.5" thickBot="1" x14ac:dyDescent="0.3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7">
        <v>6</v>
      </c>
      <c r="G5" s="16">
        <v>7</v>
      </c>
      <c r="H5" s="14"/>
      <c r="I5" s="14"/>
      <c r="J5" s="14"/>
      <c r="K5" s="15"/>
    </row>
    <row r="6" spans="1:38" ht="32.25" thickBot="1" x14ac:dyDescent="0.3">
      <c r="A6" s="18" t="s">
        <v>9</v>
      </c>
      <c r="B6" s="19" t="s">
        <v>10</v>
      </c>
      <c r="C6" s="20">
        <v>3242.3</v>
      </c>
      <c r="D6" s="21" t="s">
        <v>11</v>
      </c>
      <c r="E6" s="22">
        <f>E7+E9+E10+E13+E14+E15+E16+E17+E8</f>
        <v>66302.350000000006</v>
      </c>
      <c r="F6" s="23">
        <f>F7+F8+F9+F10+F13+F14+F15+F16+F17</f>
        <v>20.454020294235573</v>
      </c>
      <c r="G6" s="24"/>
      <c r="H6" s="14"/>
      <c r="I6" s="14"/>
      <c r="J6" s="15"/>
      <c r="K6" s="14"/>
      <c r="M6" s="25"/>
    </row>
    <row r="7" spans="1:38" ht="15" customHeight="1" thickBot="1" x14ac:dyDescent="0.3">
      <c r="A7" s="26"/>
      <c r="B7" s="27" t="s">
        <v>12</v>
      </c>
      <c r="C7" s="28">
        <v>3242.3</v>
      </c>
      <c r="D7" s="29">
        <f>E7*12</f>
        <v>60000</v>
      </c>
      <c r="E7" s="30">
        <v>5000</v>
      </c>
      <c r="F7" s="31">
        <f>E7/C7</f>
        <v>1.542115165160534</v>
      </c>
      <c r="G7" s="32" t="s">
        <v>13</v>
      </c>
      <c r="H7" s="15"/>
      <c r="I7" s="14"/>
      <c r="J7" s="14"/>
      <c r="K7" s="14"/>
    </row>
    <row r="8" spans="1:38" ht="15" customHeight="1" thickBot="1" x14ac:dyDescent="0.3">
      <c r="A8" s="33"/>
      <c r="B8" s="27" t="s">
        <v>14</v>
      </c>
      <c r="C8" s="28">
        <v>3242.3</v>
      </c>
      <c r="D8" s="29">
        <f>E8*12</f>
        <v>60000</v>
      </c>
      <c r="E8" s="34">
        <v>5000</v>
      </c>
      <c r="F8" s="31">
        <f>E8/C8</f>
        <v>1.542115165160534</v>
      </c>
      <c r="G8" s="32" t="s">
        <v>13</v>
      </c>
      <c r="H8" s="14"/>
      <c r="I8" s="15"/>
      <c r="J8" s="14"/>
      <c r="K8" s="14"/>
    </row>
    <row r="9" spans="1:38" ht="16.5" thickBot="1" x14ac:dyDescent="0.3">
      <c r="A9" s="35"/>
      <c r="B9" s="27" t="s">
        <v>15</v>
      </c>
      <c r="C9" s="28">
        <v>3242.3</v>
      </c>
      <c r="D9" s="29">
        <f t="shared" ref="D9:D17" si="0">E9*12</f>
        <v>71979.959999999992</v>
      </c>
      <c r="E9" s="30">
        <v>5998.33</v>
      </c>
      <c r="F9" s="31">
        <f t="shared" ref="F9:F19" si="1">E9/C9</f>
        <v>1.8500231317274773</v>
      </c>
      <c r="G9" s="36" t="s">
        <v>16</v>
      </c>
      <c r="H9" s="14"/>
      <c r="I9" s="15"/>
      <c r="J9" s="14"/>
      <c r="K9" s="14"/>
    </row>
    <row r="10" spans="1:38" ht="16.5" thickBot="1" x14ac:dyDescent="0.3">
      <c r="A10" s="37"/>
      <c r="B10" s="27" t="s">
        <v>17</v>
      </c>
      <c r="C10" s="28">
        <v>3242.3</v>
      </c>
      <c r="D10" s="29">
        <f t="shared" si="0"/>
        <v>91200</v>
      </c>
      <c r="E10" s="30">
        <v>7600</v>
      </c>
      <c r="F10" s="31">
        <f t="shared" si="1"/>
        <v>2.3440150510440119</v>
      </c>
      <c r="G10" s="32" t="s">
        <v>18</v>
      </c>
      <c r="H10" s="14"/>
      <c r="I10" s="14"/>
      <c r="J10" s="14"/>
      <c r="K10" s="15"/>
    </row>
    <row r="11" spans="1:38" ht="16.5" thickBot="1" x14ac:dyDescent="0.3">
      <c r="A11" s="37"/>
      <c r="B11" s="38" t="s">
        <v>19</v>
      </c>
      <c r="C11" s="28"/>
      <c r="D11" s="29"/>
      <c r="E11" s="30"/>
      <c r="F11" s="31"/>
      <c r="G11" s="36"/>
      <c r="H11" s="14"/>
      <c r="I11" s="14"/>
      <c r="J11" s="15"/>
      <c r="K11" s="14"/>
    </row>
    <row r="12" spans="1:38" ht="16.5" thickBot="1" x14ac:dyDescent="0.3">
      <c r="A12" s="37"/>
      <c r="B12" s="39" t="s">
        <v>20</v>
      </c>
      <c r="C12" s="28"/>
      <c r="D12" s="29"/>
      <c r="E12" s="30"/>
      <c r="F12" s="31"/>
      <c r="G12" s="40"/>
      <c r="H12" s="14"/>
      <c r="I12" s="14"/>
      <c r="J12" s="15"/>
      <c r="K12" s="14"/>
    </row>
    <row r="13" spans="1:38" ht="16.5" thickBot="1" x14ac:dyDescent="0.3">
      <c r="A13" s="37"/>
      <c r="B13" s="27" t="s">
        <v>21</v>
      </c>
      <c r="C13" s="28">
        <v>3242.3</v>
      </c>
      <c r="D13" s="29">
        <f t="shared" si="0"/>
        <v>23760</v>
      </c>
      <c r="E13" s="30">
        <v>1980</v>
      </c>
      <c r="F13" s="31">
        <f t="shared" si="1"/>
        <v>0.61067760540357152</v>
      </c>
      <c r="G13" s="36" t="s">
        <v>22</v>
      </c>
      <c r="H13" s="14"/>
      <c r="I13" s="15"/>
      <c r="J13" s="14"/>
      <c r="K13" s="14"/>
    </row>
    <row r="14" spans="1:38" ht="16.5" thickBot="1" x14ac:dyDescent="0.3">
      <c r="A14" s="37"/>
      <c r="B14" s="27" t="s">
        <v>23</v>
      </c>
      <c r="C14" s="28">
        <v>3242.3</v>
      </c>
      <c r="D14" s="29">
        <f t="shared" si="0"/>
        <v>79020</v>
      </c>
      <c r="E14" s="30">
        <v>6585</v>
      </c>
      <c r="F14" s="31">
        <f t="shared" si="1"/>
        <v>2.0309656725164236</v>
      </c>
      <c r="G14" s="36" t="s">
        <v>24</v>
      </c>
      <c r="H14" s="14"/>
      <c r="I14" s="14"/>
      <c r="J14" s="15"/>
      <c r="K14" s="14"/>
    </row>
    <row r="15" spans="1:38" ht="24" customHeight="1" thickBot="1" x14ac:dyDescent="0.3">
      <c r="A15" s="41"/>
      <c r="B15" s="42" t="s">
        <v>25</v>
      </c>
      <c r="C15" s="28">
        <v>3242.3</v>
      </c>
      <c r="D15" s="29">
        <f>E15*12</f>
        <v>120000</v>
      </c>
      <c r="E15" s="43">
        <v>10000</v>
      </c>
      <c r="F15" s="31">
        <f t="shared" si="1"/>
        <v>3.0842303303210681</v>
      </c>
      <c r="G15" s="36" t="s">
        <v>13</v>
      </c>
      <c r="H15" s="14"/>
      <c r="I15" s="15"/>
      <c r="J15" s="15"/>
      <c r="K15" s="15"/>
    </row>
    <row r="16" spans="1:38" ht="16.5" thickBot="1" x14ac:dyDescent="0.3">
      <c r="A16" s="44"/>
      <c r="B16" s="27" t="s">
        <v>26</v>
      </c>
      <c r="C16" s="45">
        <v>3242.3</v>
      </c>
      <c r="D16" s="29">
        <f t="shared" si="0"/>
        <v>40848.239999999998</v>
      </c>
      <c r="E16" s="30">
        <v>3404.02</v>
      </c>
      <c r="F16" s="31">
        <f t="shared" si="1"/>
        <v>1.0498781729019522</v>
      </c>
      <c r="G16" s="46" t="s">
        <v>27</v>
      </c>
      <c r="H16" s="14"/>
      <c r="I16" s="14"/>
      <c r="J16" s="14"/>
      <c r="K16" s="14"/>
      <c r="M16" s="47"/>
    </row>
    <row r="17" spans="1:14" ht="32.25" thickBot="1" x14ac:dyDescent="0.3">
      <c r="A17" s="48"/>
      <c r="B17" s="49" t="s">
        <v>28</v>
      </c>
      <c r="C17" s="50">
        <v>3242.3</v>
      </c>
      <c r="D17" s="29">
        <f t="shared" si="0"/>
        <v>248820</v>
      </c>
      <c r="E17" s="34">
        <v>20735</v>
      </c>
      <c r="F17" s="31">
        <v>6.4</v>
      </c>
      <c r="G17" s="51" t="s">
        <v>29</v>
      </c>
      <c r="H17" s="14"/>
      <c r="I17" s="14"/>
      <c r="J17" s="14"/>
      <c r="K17" s="14"/>
    </row>
    <row r="18" spans="1:14" ht="16.5" thickBot="1" x14ac:dyDescent="0.3">
      <c r="A18" s="52" t="s">
        <v>30</v>
      </c>
      <c r="B18" s="53" t="s">
        <v>31</v>
      </c>
      <c r="C18" s="54">
        <v>3242.3</v>
      </c>
      <c r="D18" s="55">
        <f>E18*12</f>
        <v>1200000</v>
      </c>
      <c r="E18" s="56">
        <f>SUM(E19:E34)</f>
        <v>100000</v>
      </c>
      <c r="F18" s="23">
        <f>SUM(F19:F34)</f>
        <v>30.842303303210677</v>
      </c>
      <c r="G18" s="57"/>
      <c r="H18" s="14"/>
      <c r="I18" s="58"/>
      <c r="J18" s="14"/>
      <c r="K18" s="14"/>
    </row>
    <row r="19" spans="1:14" ht="16.5" thickBot="1" x14ac:dyDescent="0.3">
      <c r="A19" s="59" t="s">
        <v>32</v>
      </c>
      <c r="B19" s="60" t="s">
        <v>33</v>
      </c>
      <c r="C19" s="61">
        <v>3242.3</v>
      </c>
      <c r="D19" s="29">
        <f>E19*12</f>
        <v>478404</v>
      </c>
      <c r="E19" s="62">
        <v>39867</v>
      </c>
      <c r="F19" s="31">
        <f t="shared" si="1"/>
        <v>12.295901057891003</v>
      </c>
      <c r="G19" s="63" t="s">
        <v>18</v>
      </c>
      <c r="H19" s="14"/>
      <c r="I19" s="14"/>
      <c r="J19" s="14"/>
      <c r="K19" s="15"/>
    </row>
    <row r="20" spans="1:14" ht="16.5" thickBot="1" x14ac:dyDescent="0.3">
      <c r="A20" s="44"/>
      <c r="B20" s="38" t="s">
        <v>34</v>
      </c>
      <c r="C20" s="64"/>
      <c r="D20" s="30"/>
      <c r="E20" s="30"/>
      <c r="F20" s="65"/>
      <c r="G20" s="36"/>
      <c r="H20" s="15"/>
      <c r="I20" s="14"/>
      <c r="J20" s="14"/>
      <c r="K20" s="14"/>
    </row>
    <row r="21" spans="1:14" ht="16.5" thickBot="1" x14ac:dyDescent="0.3">
      <c r="A21" s="44"/>
      <c r="B21" s="38" t="s">
        <v>35</v>
      </c>
      <c r="C21" s="64"/>
      <c r="D21" s="30"/>
      <c r="E21" s="30"/>
      <c r="F21" s="65"/>
      <c r="G21" s="36"/>
      <c r="H21" s="14"/>
      <c r="I21" s="14"/>
      <c r="J21" s="14"/>
      <c r="K21" s="14"/>
    </row>
    <row r="22" spans="1:14" ht="16.5" thickBot="1" x14ac:dyDescent="0.3">
      <c r="A22" s="44"/>
      <c r="B22" s="38" t="s">
        <v>36</v>
      </c>
      <c r="C22" s="64"/>
      <c r="D22" s="30"/>
      <c r="E22" s="30"/>
      <c r="F22" s="65"/>
      <c r="G22" s="36"/>
      <c r="H22" s="14"/>
      <c r="I22" s="14"/>
      <c r="J22" s="14"/>
      <c r="K22" s="14"/>
    </row>
    <row r="23" spans="1:14" ht="16.5" thickBot="1" x14ac:dyDescent="0.3">
      <c r="A23" s="44"/>
      <c r="B23" s="38" t="s">
        <v>37</v>
      </c>
      <c r="C23" s="61">
        <v>3242.3</v>
      </c>
      <c r="D23" s="30">
        <f>E23*12</f>
        <v>156000</v>
      </c>
      <c r="E23" s="30">
        <v>13000</v>
      </c>
      <c r="F23" s="65">
        <f>E23/C23</f>
        <v>4.0094994294173887</v>
      </c>
      <c r="G23" s="36" t="s">
        <v>22</v>
      </c>
      <c r="H23" s="14"/>
      <c r="I23" s="14"/>
      <c r="J23" s="15"/>
      <c r="K23" s="14"/>
      <c r="N23" s="25"/>
    </row>
    <row r="24" spans="1:14" ht="16.5" thickBot="1" x14ac:dyDescent="0.3">
      <c r="A24" s="44"/>
      <c r="B24" s="38" t="s">
        <v>38</v>
      </c>
      <c r="C24" s="61">
        <v>3242.3</v>
      </c>
      <c r="D24" s="30">
        <f t="shared" ref="D24:D25" si="2">E24*12</f>
        <v>84000</v>
      </c>
      <c r="E24" s="30">
        <v>7000</v>
      </c>
      <c r="F24" s="65">
        <f t="shared" ref="F24:F25" si="3">E24/C24</f>
        <v>2.1589612312247479</v>
      </c>
      <c r="G24" s="36" t="s">
        <v>39</v>
      </c>
      <c r="H24" s="14"/>
      <c r="I24" s="14"/>
      <c r="J24" s="14"/>
      <c r="K24" s="14"/>
    </row>
    <row r="25" spans="1:14" ht="16.5" thickBot="1" x14ac:dyDescent="0.3">
      <c r="A25" s="44" t="s">
        <v>40</v>
      </c>
      <c r="B25" s="27" t="s">
        <v>41</v>
      </c>
      <c r="C25" s="61">
        <v>3242.3</v>
      </c>
      <c r="D25" s="30">
        <f t="shared" si="2"/>
        <v>163848</v>
      </c>
      <c r="E25" s="30">
        <v>13654</v>
      </c>
      <c r="F25" s="65">
        <f t="shared" si="3"/>
        <v>4.2112080930203861</v>
      </c>
      <c r="G25" s="36" t="s">
        <v>13</v>
      </c>
      <c r="H25" s="14"/>
      <c r="I25" s="14"/>
      <c r="J25" s="14"/>
      <c r="K25" s="14"/>
    </row>
    <row r="26" spans="1:14" ht="16.5" thickBot="1" x14ac:dyDescent="0.3">
      <c r="A26" s="44"/>
      <c r="B26" s="38" t="s">
        <v>42</v>
      </c>
      <c r="C26" s="61"/>
      <c r="D26" s="30"/>
      <c r="E26" s="30"/>
      <c r="F26" s="65"/>
      <c r="G26" s="36"/>
      <c r="H26" s="14"/>
      <c r="I26" s="14"/>
      <c r="J26" s="14"/>
      <c r="K26" s="14"/>
    </row>
    <row r="27" spans="1:14" ht="16.5" thickBot="1" x14ac:dyDescent="0.3">
      <c r="A27" s="44"/>
      <c r="B27" s="38" t="s">
        <v>43</v>
      </c>
      <c r="C27" s="61"/>
      <c r="D27" s="30"/>
      <c r="E27" s="30"/>
      <c r="F27" s="65"/>
      <c r="G27" s="36"/>
      <c r="H27" s="14"/>
      <c r="I27" s="14"/>
      <c r="J27" s="14"/>
      <c r="K27" s="14"/>
    </row>
    <row r="28" spans="1:14" ht="16.5" thickBot="1" x14ac:dyDescent="0.3">
      <c r="A28" s="44" t="s">
        <v>44</v>
      </c>
      <c r="B28" s="27" t="s">
        <v>45</v>
      </c>
      <c r="C28" s="61">
        <v>3242.3</v>
      </c>
      <c r="D28" s="66">
        <f>E28*12</f>
        <v>317748</v>
      </c>
      <c r="E28" s="67">
        <v>26479</v>
      </c>
      <c r="F28" s="65">
        <f>E28/C28</f>
        <v>8.1667334916571566</v>
      </c>
      <c r="G28" s="36" t="s">
        <v>29</v>
      </c>
      <c r="H28" s="14"/>
      <c r="I28" s="14"/>
      <c r="J28" s="14"/>
      <c r="K28" s="14"/>
    </row>
    <row r="29" spans="1:14" ht="16.5" thickBot="1" x14ac:dyDescent="0.3">
      <c r="A29" s="68"/>
      <c r="B29" s="69" t="s">
        <v>46</v>
      </c>
      <c r="C29" s="70"/>
      <c r="D29" s="43"/>
      <c r="E29" s="43"/>
      <c r="F29" s="71"/>
      <c r="G29" s="72"/>
      <c r="H29" s="14"/>
      <c r="I29" s="14"/>
      <c r="J29" s="14"/>
      <c r="K29" s="14"/>
    </row>
    <row r="30" spans="1:14" ht="16.5" thickBot="1" x14ac:dyDescent="0.3">
      <c r="A30" s="68"/>
      <c r="B30" s="69" t="s">
        <v>47</v>
      </c>
      <c r="C30" s="70"/>
      <c r="D30" s="43"/>
      <c r="E30" s="43"/>
      <c r="F30" s="71"/>
      <c r="G30" s="72"/>
      <c r="H30" s="14"/>
      <c r="I30" s="14"/>
      <c r="J30" s="14"/>
      <c r="K30" s="14"/>
    </row>
    <row r="31" spans="1:14" ht="16.5" thickBot="1" x14ac:dyDescent="0.3">
      <c r="A31" s="68"/>
      <c r="B31" s="69" t="s">
        <v>48</v>
      </c>
      <c r="C31" s="70"/>
      <c r="D31" s="43"/>
      <c r="E31" s="43"/>
      <c r="F31" s="71"/>
      <c r="G31" s="73"/>
      <c r="H31" s="14"/>
      <c r="I31" s="14"/>
      <c r="J31" s="14"/>
      <c r="K31" s="14"/>
    </row>
    <row r="32" spans="1:14" ht="16.5" thickBot="1" x14ac:dyDescent="0.3">
      <c r="A32" s="68"/>
      <c r="B32" s="69" t="s">
        <v>49</v>
      </c>
      <c r="C32" s="70"/>
      <c r="D32" s="69"/>
      <c r="E32" s="43"/>
      <c r="F32" s="71"/>
      <c r="G32" s="73"/>
      <c r="H32" s="14"/>
      <c r="I32" s="14"/>
      <c r="J32" s="14"/>
      <c r="K32" s="14"/>
    </row>
    <row r="33" spans="1:13" ht="16.5" thickBot="1" x14ac:dyDescent="0.3">
      <c r="A33" s="68"/>
      <c r="B33" s="69" t="s">
        <v>50</v>
      </c>
      <c r="C33" s="70"/>
      <c r="D33" s="69"/>
      <c r="E33" s="43"/>
      <c r="F33" s="71"/>
      <c r="G33" s="73"/>
      <c r="H33" s="14"/>
      <c r="I33" s="14"/>
      <c r="J33" s="14"/>
      <c r="K33" s="14"/>
    </row>
    <row r="34" spans="1:13" ht="19.5" customHeight="1" thickBot="1" x14ac:dyDescent="0.3">
      <c r="A34" s="68"/>
      <c r="B34" s="69" t="s">
        <v>51</v>
      </c>
      <c r="C34" s="70"/>
      <c r="D34" s="69"/>
      <c r="E34" s="69"/>
      <c r="F34" s="71"/>
      <c r="G34" s="73"/>
      <c r="H34" s="14"/>
      <c r="I34" s="14"/>
      <c r="J34" s="14"/>
      <c r="K34" s="14"/>
    </row>
    <row r="35" spans="1:13" ht="21.75" customHeight="1" thickBot="1" x14ac:dyDescent="0.3">
      <c r="A35" s="74" t="s">
        <v>52</v>
      </c>
      <c r="B35" s="75" t="s">
        <v>53</v>
      </c>
      <c r="C35" s="54">
        <v>3242.3</v>
      </c>
      <c r="D35" s="76" t="s">
        <v>54</v>
      </c>
      <c r="E35" s="77">
        <v>0</v>
      </c>
      <c r="F35" s="78">
        <f>E35/C35</f>
        <v>0</v>
      </c>
      <c r="G35" s="79"/>
      <c r="H35" s="14"/>
      <c r="I35" s="14"/>
      <c r="J35" s="14"/>
      <c r="K35" s="14"/>
    </row>
    <row r="36" spans="1:13" ht="16.5" thickBot="1" x14ac:dyDescent="0.3">
      <c r="A36" s="68"/>
      <c r="B36" s="69" t="s">
        <v>55</v>
      </c>
      <c r="C36" s="70"/>
      <c r="D36" s="69"/>
      <c r="E36" s="69"/>
      <c r="F36" s="71"/>
      <c r="G36" s="73"/>
      <c r="H36" s="14"/>
      <c r="I36" s="14"/>
      <c r="J36" s="14"/>
      <c r="K36" s="14"/>
    </row>
    <row r="37" spans="1:13" ht="16.5" thickBot="1" x14ac:dyDescent="0.3">
      <c r="A37" s="68"/>
      <c r="B37" s="69" t="s">
        <v>56</v>
      </c>
      <c r="C37" s="70"/>
      <c r="D37" s="69"/>
      <c r="E37" s="69"/>
      <c r="F37" s="71"/>
      <c r="G37" s="73"/>
      <c r="H37" s="14"/>
      <c r="I37" s="14"/>
      <c r="J37" s="14"/>
      <c r="K37" s="14"/>
    </row>
    <row r="38" spans="1:13" ht="16.5" thickBot="1" x14ac:dyDescent="0.3">
      <c r="A38" s="68"/>
      <c r="B38" s="80" t="s">
        <v>57</v>
      </c>
      <c r="C38" s="70"/>
      <c r="D38" s="69"/>
      <c r="E38" s="69"/>
      <c r="F38" s="71"/>
      <c r="G38" s="72"/>
      <c r="H38" s="14"/>
      <c r="I38" s="14"/>
      <c r="J38" s="14"/>
      <c r="K38" s="14"/>
    </row>
    <row r="39" spans="1:13" ht="16.5" thickBot="1" x14ac:dyDescent="0.3">
      <c r="A39" s="68"/>
      <c r="B39" s="80" t="s">
        <v>58</v>
      </c>
      <c r="C39" s="70"/>
      <c r="D39" s="69"/>
      <c r="E39" s="69"/>
      <c r="F39" s="71"/>
      <c r="G39" s="72"/>
      <c r="H39" s="14"/>
      <c r="I39" s="14"/>
      <c r="J39" s="14"/>
      <c r="K39" s="14"/>
    </row>
    <row r="40" spans="1:13" ht="16.5" thickBot="1" x14ac:dyDescent="0.3">
      <c r="A40" s="68"/>
      <c r="B40" s="81" t="s">
        <v>59</v>
      </c>
      <c r="C40" s="70"/>
      <c r="D40" s="69"/>
      <c r="E40" s="69"/>
      <c r="F40" s="71"/>
      <c r="G40" s="72"/>
      <c r="H40" s="14"/>
      <c r="I40" s="14"/>
      <c r="J40" s="14"/>
      <c r="K40" s="14"/>
    </row>
    <row r="41" spans="1:13" ht="16.5" thickBot="1" x14ac:dyDescent="0.3">
      <c r="A41" s="68"/>
      <c r="B41" s="81" t="s">
        <v>60</v>
      </c>
      <c r="C41" s="70"/>
      <c r="D41" s="69"/>
      <c r="E41" s="69"/>
      <c r="F41" s="71"/>
      <c r="G41" s="72"/>
      <c r="H41" s="14"/>
      <c r="I41" s="14"/>
      <c r="J41" s="14"/>
      <c r="K41" s="14"/>
    </row>
    <row r="42" spans="1:13" ht="16.5" thickBot="1" x14ac:dyDescent="0.3">
      <c r="A42" s="82" t="s">
        <v>61</v>
      </c>
      <c r="B42" s="75" t="s">
        <v>62</v>
      </c>
      <c r="C42" s="54">
        <v>3242.3</v>
      </c>
      <c r="D42" s="83">
        <f>E42*12</f>
        <v>1168080</v>
      </c>
      <c r="E42" s="84">
        <f>SUM(E43:E46)</f>
        <v>97340</v>
      </c>
      <c r="F42" s="78">
        <f>SUM(F43:F46)</f>
        <v>30.021898035345277</v>
      </c>
      <c r="G42" s="79"/>
      <c r="H42" s="14"/>
      <c r="I42" s="14"/>
      <c r="J42" s="14"/>
      <c r="K42" s="15"/>
    </row>
    <row r="43" spans="1:13" ht="16.5" thickBot="1" x14ac:dyDescent="0.3">
      <c r="A43" s="68" t="s">
        <v>63</v>
      </c>
      <c r="B43" s="85" t="s">
        <v>64</v>
      </c>
      <c r="C43" s="86">
        <v>3242.3</v>
      </c>
      <c r="D43" s="87">
        <f>E43*12</f>
        <v>70080</v>
      </c>
      <c r="E43" s="43">
        <v>5840</v>
      </c>
      <c r="F43" s="71">
        <f>E43/C43</f>
        <v>1.8011905129075039</v>
      </c>
      <c r="G43" s="73" t="s">
        <v>65</v>
      </c>
      <c r="H43" s="14"/>
      <c r="I43" s="14"/>
      <c r="J43" s="14"/>
      <c r="K43" s="14"/>
    </row>
    <row r="44" spans="1:13" ht="21" customHeight="1" thickBot="1" x14ac:dyDescent="0.3">
      <c r="A44" s="68" t="s">
        <v>66</v>
      </c>
      <c r="B44" s="85" t="s">
        <v>67</v>
      </c>
      <c r="C44" s="86">
        <v>3242.3</v>
      </c>
      <c r="D44" s="87">
        <f t="shared" ref="D44:D46" si="4">E44*12</f>
        <v>0</v>
      </c>
      <c r="E44" s="43">
        <v>0</v>
      </c>
      <c r="F44" s="71">
        <f t="shared" ref="F44:F50" si="5">E44/C44</f>
        <v>0</v>
      </c>
      <c r="G44" s="73" t="s">
        <v>13</v>
      </c>
      <c r="H44" s="88"/>
      <c r="I44" s="14"/>
      <c r="J44" s="14"/>
      <c r="K44" s="14"/>
      <c r="M44" s="25"/>
    </row>
    <row r="45" spans="1:13" ht="16.5" thickBot="1" x14ac:dyDescent="0.3">
      <c r="A45" s="68" t="s">
        <v>68</v>
      </c>
      <c r="B45" s="85" t="s">
        <v>69</v>
      </c>
      <c r="C45" s="86">
        <v>3242.3</v>
      </c>
      <c r="D45" s="87">
        <f t="shared" si="4"/>
        <v>1080000</v>
      </c>
      <c r="E45" s="43">
        <v>90000</v>
      </c>
      <c r="F45" s="71">
        <f>E45/C45</f>
        <v>27.758072972889615</v>
      </c>
      <c r="G45" s="73" t="s">
        <v>27</v>
      </c>
      <c r="H45" s="14"/>
      <c r="I45" s="14"/>
      <c r="J45" s="14"/>
      <c r="K45" s="14"/>
    </row>
    <row r="46" spans="1:13" ht="16.5" thickBot="1" x14ac:dyDescent="0.3">
      <c r="A46" s="68" t="s">
        <v>70</v>
      </c>
      <c r="B46" s="85" t="s">
        <v>71</v>
      </c>
      <c r="C46" s="86">
        <v>3242.3</v>
      </c>
      <c r="D46" s="87">
        <f t="shared" si="4"/>
        <v>18000</v>
      </c>
      <c r="E46" s="43">
        <v>1500</v>
      </c>
      <c r="F46" s="71">
        <f t="shared" si="5"/>
        <v>0.46263454954816025</v>
      </c>
      <c r="G46" s="73" t="s">
        <v>27</v>
      </c>
      <c r="H46" s="14"/>
      <c r="I46" s="14"/>
      <c r="J46" s="15"/>
      <c r="K46" s="14"/>
      <c r="M46" s="25"/>
    </row>
    <row r="47" spans="1:13" ht="16.5" thickBot="1" x14ac:dyDescent="0.3">
      <c r="A47" s="82" t="s">
        <v>72</v>
      </c>
      <c r="B47" s="77" t="s">
        <v>73</v>
      </c>
      <c r="C47" s="54">
        <v>3242.3</v>
      </c>
      <c r="D47" s="89">
        <f>SUM(D48:D50)</f>
        <v>331320.36</v>
      </c>
      <c r="E47" s="84">
        <f>SUM(E48:E50)</f>
        <v>27610.03</v>
      </c>
      <c r="F47" s="90">
        <f>F48+F49+F50</f>
        <v>8.5155691947074601</v>
      </c>
      <c r="G47" s="91"/>
      <c r="H47" s="14"/>
      <c r="I47" s="14"/>
      <c r="J47" s="14"/>
      <c r="K47" s="15"/>
    </row>
    <row r="48" spans="1:13" ht="16.5" thickBot="1" x14ac:dyDescent="0.3">
      <c r="A48" s="44" t="s">
        <v>74</v>
      </c>
      <c r="B48" s="38" t="s">
        <v>75</v>
      </c>
      <c r="C48" s="61">
        <v>3242.3</v>
      </c>
      <c r="D48" s="92">
        <f>E48*12</f>
        <v>193320.36000000002</v>
      </c>
      <c r="E48" s="93">
        <v>16110.03</v>
      </c>
      <c r="F48" s="65">
        <f>E48/C48</f>
        <v>4.9687043148382317</v>
      </c>
      <c r="G48" s="40" t="s">
        <v>76</v>
      </c>
      <c r="H48" s="15"/>
      <c r="I48" s="14"/>
      <c r="J48" s="15"/>
      <c r="K48" s="14"/>
    </row>
    <row r="49" spans="1:11" ht="16.5" thickBot="1" x14ac:dyDescent="0.3">
      <c r="A49" s="44" t="s">
        <v>77</v>
      </c>
      <c r="B49" s="38" t="s">
        <v>78</v>
      </c>
      <c r="C49" s="61">
        <v>3242.3</v>
      </c>
      <c r="D49" s="92">
        <f>E49*12</f>
        <v>120000</v>
      </c>
      <c r="E49" s="93">
        <v>10000</v>
      </c>
      <c r="F49" s="65">
        <f>E49/C49</f>
        <v>3.0842303303210681</v>
      </c>
      <c r="G49" s="40" t="s">
        <v>27</v>
      </c>
      <c r="H49" s="14"/>
      <c r="I49" s="14"/>
      <c r="J49" s="14"/>
      <c r="K49" s="14"/>
    </row>
    <row r="50" spans="1:11" ht="16.5" thickBot="1" x14ac:dyDescent="0.3">
      <c r="A50" s="44" t="s">
        <v>79</v>
      </c>
      <c r="B50" s="38" t="s">
        <v>80</v>
      </c>
      <c r="C50" s="61">
        <v>3242.3</v>
      </c>
      <c r="D50" s="92">
        <f t="shared" ref="D50" si="6">E50*12</f>
        <v>18000</v>
      </c>
      <c r="E50" s="43">
        <v>1500</v>
      </c>
      <c r="F50" s="65">
        <f t="shared" si="5"/>
        <v>0.46263454954816025</v>
      </c>
      <c r="G50" s="40" t="s">
        <v>76</v>
      </c>
      <c r="H50" s="94"/>
      <c r="I50" s="14"/>
      <c r="J50" s="14"/>
      <c r="K50" s="14"/>
    </row>
    <row r="51" spans="1:11" s="103" customFormat="1" ht="16.5" thickBot="1" x14ac:dyDescent="0.3">
      <c r="A51" s="95" t="s">
        <v>81</v>
      </c>
      <c r="B51" s="96" t="s">
        <v>82</v>
      </c>
      <c r="C51" s="97">
        <v>3242.3</v>
      </c>
      <c r="D51" s="98">
        <f>E51*12</f>
        <v>30000</v>
      </c>
      <c r="E51" s="99">
        <v>2500</v>
      </c>
      <c r="F51" s="100">
        <f>E51/C51</f>
        <v>0.77105758258026702</v>
      </c>
      <c r="G51" s="101" t="s">
        <v>24</v>
      </c>
      <c r="H51" s="102"/>
      <c r="I51" s="102"/>
      <c r="J51" s="102"/>
      <c r="K51" s="102"/>
    </row>
    <row r="52" spans="1:11" ht="16.5" thickBot="1" x14ac:dyDescent="0.3">
      <c r="A52" s="104" t="s">
        <v>83</v>
      </c>
      <c r="B52" s="105" t="s">
        <v>84</v>
      </c>
      <c r="C52" s="54">
        <v>3242.3</v>
      </c>
      <c r="D52" s="106" t="s">
        <v>85</v>
      </c>
      <c r="E52" s="106"/>
      <c r="F52" s="106"/>
      <c r="G52" s="107" t="s">
        <v>13</v>
      </c>
      <c r="H52" s="14"/>
    </row>
    <row r="53" spans="1:11" ht="15.75" x14ac:dyDescent="0.25">
      <c r="A53" s="108"/>
      <c r="B53" s="108"/>
      <c r="C53" s="108"/>
      <c r="D53" s="109">
        <f>D51+D47+D42+D18+D6</f>
        <v>3179560.32</v>
      </c>
      <c r="E53" s="109">
        <f>E51+E47+E42+E18+E6</f>
        <v>293752.38</v>
      </c>
      <c r="F53" s="110">
        <f>F51+F47+F42+F18+F6</f>
        <v>90.604848410079256</v>
      </c>
      <c r="G53" s="111"/>
      <c r="J53" s="25"/>
    </row>
    <row r="54" spans="1:11" ht="31.5" customHeight="1" x14ac:dyDescent="0.25">
      <c r="A54" s="108"/>
      <c r="B54" s="108"/>
      <c r="C54" s="108"/>
      <c r="D54" s="108"/>
      <c r="E54" s="108"/>
      <c r="F54" s="112"/>
      <c r="G54" s="111"/>
    </row>
    <row r="55" spans="1:11" ht="15.75" x14ac:dyDescent="0.25">
      <c r="A55" s="108"/>
      <c r="B55" s="108"/>
      <c r="C55" s="108"/>
      <c r="D55" s="108"/>
      <c r="E55" s="108"/>
      <c r="F55" s="112"/>
      <c r="G55" s="108"/>
    </row>
    <row r="56" spans="1:11" ht="15.75" x14ac:dyDescent="0.25">
      <c r="A56" s="108"/>
      <c r="B56" s="108"/>
      <c r="C56" s="108"/>
      <c r="D56" s="108"/>
      <c r="E56" s="108"/>
      <c r="F56" s="112"/>
      <c r="G56" s="108"/>
    </row>
  </sheetData>
  <mergeCells count="7">
    <mergeCell ref="D52:F52"/>
    <mergeCell ref="A1:G1"/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Adminix</dc:creator>
  <cp:lastModifiedBy>Adminix</cp:lastModifiedBy>
  <dcterms:created xsi:type="dcterms:W3CDTF">2026-09-14T12:36:00Z</dcterms:created>
  <dcterms:modified xsi:type="dcterms:W3CDTF">2026-09-14T12:36:59Z</dcterms:modified>
</cp:coreProperties>
</file>